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0730" windowHeight="11160" tabRatio="630" firstSheet="1" activeTab="1"/>
  </bookViews>
  <sheets>
    <sheet name="4.1.1" sheetId="1" state="hidden" r:id="rId1"/>
    <sheet name="4.1.2 - 4.1.3 - 4.1.4" sheetId="2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7" i="1" l="1"/>
  <c r="P27" i="5"/>
  <c r="N27" i="5" l="1"/>
  <c r="P28" i="5" s="1"/>
  <c r="K26" i="2"/>
  <c r="E26" i="2"/>
  <c r="I26" i="2"/>
  <c r="C26" i="2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P28" i="1" l="1"/>
  <c r="D87" i="2"/>
  <c r="B88" i="2"/>
  <c r="F56" i="2"/>
  <c r="B57" i="2"/>
  <c r="H25" i="2"/>
  <c r="B26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<sst xmlns="http://schemas.openxmlformats.org/spreadsheetml/2006/main" count="146" uniqueCount="72">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</sst>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79220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1903032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 t="s">
        <v>46</v>
      </c>
      <c r="F27" s="9" t="s">
        <v>46</v>
      </c>
      <c r="G27" s="9" t="s">
        <v>46</v>
      </c>
      <c r="H27" s="9">
        <v>5607</v>
      </c>
      <c r="I27" s="9">
        <v>4899</v>
      </c>
      <c r="J27" s="9">
        <v>7582</v>
      </c>
      <c r="K27" s="9">
        <v>17515</v>
      </c>
      <c r="L27" s="9"/>
      <c r="M27" s="9"/>
      <c r="N27" s="67">
        <f t="shared" si="0"/>
        <v>79220</v>
      </c>
      <c r="O27" s="66">
        <f t="shared" si="2"/>
        <v>-0.56445006460125902</v>
      </c>
      <c r="P27" s="8">
        <f>N27/7</f>
        <v>11317.142857142857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1111306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61" zoomScale="90" zoomScaleNormal="100" zoomScaleSheetLayoutView="90" workbookViewId="0">
      <selection activeCell="M62" sqref="M62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6" t="s">
        <v>23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19"/>
    </row>
    <row r="3" spans="1:13" ht="18.75" customHeight="1" x14ac:dyDescent="0.2">
      <c r="A3" s="77" t="s">
        <v>32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0" t="s">
        <v>13</v>
      </c>
      <c r="B5" s="80" t="s">
        <v>0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</row>
    <row r="6" spans="1:13" ht="18" customHeight="1" x14ac:dyDescent="0.2">
      <c r="A6" s="80"/>
      <c r="B6" s="80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1">
        <v>27902</v>
      </c>
      <c r="F9" s="81"/>
      <c r="G9" s="81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1">
        <v>26011</v>
      </c>
      <c r="F10" s="81"/>
      <c r="G10" s="81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79220</v>
      </c>
      <c r="C25" s="62">
        <v>376</v>
      </c>
      <c r="D25" s="23">
        <f>C25/B25</f>
        <v>4.7462761928805854E-3</v>
      </c>
      <c r="E25" s="62">
        <v>38946</v>
      </c>
      <c r="F25" s="27">
        <f t="shared" si="9"/>
        <v>0.49161827821257259</v>
      </c>
      <c r="G25" s="62">
        <v>30573</v>
      </c>
      <c r="H25" s="27">
        <f t="shared" si="10"/>
        <v>0.3859252713961121</v>
      </c>
      <c r="I25" s="62">
        <v>9325</v>
      </c>
      <c r="J25" s="27">
        <f t="shared" si="11"/>
        <v>0.11771017419843474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1111306</v>
      </c>
      <c r="C26" s="82">
        <f>SUM(C7:C25)</f>
        <v>2456</v>
      </c>
      <c r="D26" s="82"/>
      <c r="E26" s="82">
        <f>SUM(E7:E8)+SUM(G7:G8)+SUM(E9:G10)+SUM(E11:E25,G11:G25)</f>
        <v>990614</v>
      </c>
      <c r="F26" s="82"/>
      <c r="G26" s="82"/>
      <c r="H26" s="82"/>
      <c r="I26" s="82">
        <f>SUM(I7:I25)</f>
        <v>115415</v>
      </c>
      <c r="J26" s="82"/>
      <c r="K26" s="82">
        <f>SUM(K7:K25)</f>
        <v>2821</v>
      </c>
      <c r="L26" s="82"/>
    </row>
    <row r="27" spans="1:12" s="38" customFormat="1" ht="16.5" thickBot="1" x14ac:dyDescent="0.25">
      <c r="A27" s="36" t="s">
        <v>2</v>
      </c>
      <c r="B27" s="37">
        <f>B26/B26</f>
        <v>1</v>
      </c>
      <c r="C27" s="89">
        <f>C26/B26</f>
        <v>2.2100123638313838E-3</v>
      </c>
      <c r="D27" s="89"/>
      <c r="E27" s="79">
        <f>E26/B26</f>
        <v>0.89139624909790827</v>
      </c>
      <c r="F27" s="79"/>
      <c r="G27" s="79"/>
      <c r="H27" s="79"/>
      <c r="I27" s="79">
        <f>I26/B26</f>
        <v>0.10385528378322442</v>
      </c>
      <c r="J27" s="79"/>
      <c r="K27" s="79">
        <f>K26/B26</f>
        <v>2.5384547550359668E-3</v>
      </c>
      <c r="L27" s="79"/>
    </row>
    <row r="28" spans="1:12" ht="37.5" customHeight="1" x14ac:dyDescent="0.2">
      <c r="A28" s="88" t="s">
        <v>71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7.25" customHeight="1" x14ac:dyDescent="0.2">
      <c r="A34" s="77" t="s">
        <v>32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0" t="s">
        <v>7</v>
      </c>
      <c r="B36" s="80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0"/>
      <c r="B37" s="80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79220</v>
      </c>
      <c r="C56" s="62">
        <v>24372</v>
      </c>
      <c r="D56" s="27">
        <f t="shared" ref="D56" si="18">C56/B56</f>
        <v>0.30764958343852561</v>
      </c>
      <c r="E56" s="62">
        <v>49433</v>
      </c>
      <c r="F56" s="27">
        <f t="shared" ref="F56" si="19">E56/B56</f>
        <v>0.62399646553900534</v>
      </c>
      <c r="G56" s="62">
        <v>5415</v>
      </c>
      <c r="H56" s="27">
        <f t="shared" ref="H56" si="20">G56/B56</f>
        <v>6.8353951022469078E-2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1111306</v>
      </c>
      <c r="C57" s="82">
        <f>SUM(C38:C56)</f>
        <v>320098</v>
      </c>
      <c r="D57" s="82"/>
      <c r="E57" s="82">
        <f>SUM(E38:E56)</f>
        <v>731865</v>
      </c>
      <c r="F57" s="82"/>
      <c r="G57" s="82">
        <f>SUM(G38:G56)</f>
        <v>56400</v>
      </c>
      <c r="H57" s="82"/>
      <c r="I57" s="82">
        <f>SUM(I38:I56)</f>
        <v>2943</v>
      </c>
      <c r="J57" s="82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0.28803767819124526</v>
      </c>
      <c r="D58" s="83"/>
      <c r="E58" s="83">
        <f>E57/$B$57</f>
        <v>0.65856298805189573</v>
      </c>
      <c r="F58" s="83"/>
      <c r="G58" s="83">
        <f>G57/$B$57</f>
        <v>5.0751098257365658E-2</v>
      </c>
      <c r="H58" s="83"/>
      <c r="I58" s="83">
        <f>I57/$B$57</f>
        <v>2.648235499493389E-3</v>
      </c>
      <c r="J58" s="83"/>
    </row>
    <row r="59" spans="1:12" ht="33.75" customHeight="1" x14ac:dyDescent="0.2">
      <c r="A59" s="88" t="s">
        <v>71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7" t="s">
        <v>25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4" ht="17.25" customHeight="1" x14ac:dyDescent="0.2">
      <c r="A65" s="77" t="s">
        <v>32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0" t="s">
        <v>7</v>
      </c>
      <c r="B67" s="80" t="s">
        <v>0</v>
      </c>
      <c r="C67" s="80" t="s">
        <v>6</v>
      </c>
      <c r="D67" s="80"/>
      <c r="E67" s="80"/>
      <c r="F67" s="80"/>
      <c r="G67" s="80"/>
      <c r="H67" s="80"/>
      <c r="I67" s="52"/>
      <c r="J67" s="53"/>
    </row>
    <row r="68" spans="1:14" ht="18" customHeight="1" x14ac:dyDescent="0.2">
      <c r="A68" s="80"/>
      <c r="B68" s="80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79220</v>
      </c>
      <c r="C87" s="62">
        <v>67683</v>
      </c>
      <c r="D87" s="27">
        <f t="shared" ref="D87" si="27">C87/B87</f>
        <v>0.85436758394344858</v>
      </c>
      <c r="E87" s="62">
        <v>11537</v>
      </c>
      <c r="F87" s="27">
        <f t="shared" si="24"/>
        <v>0.14563241605655139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1111306</v>
      </c>
      <c r="C88" s="82">
        <f>SUM(C69:C87)</f>
        <v>959659</v>
      </c>
      <c r="D88" s="82"/>
      <c r="E88" s="82">
        <f>SUM(E69:E87)</f>
        <v>148849</v>
      </c>
      <c r="F88" s="82"/>
      <c r="G88" s="82">
        <f>SUM(G69:G87)</f>
        <v>2798</v>
      </c>
      <c r="H88" s="82"/>
      <c r="I88" s="55"/>
    </row>
    <row r="89" spans="1:14" ht="16.5" thickBot="1" x14ac:dyDescent="0.25">
      <c r="A89" s="36" t="s">
        <v>2</v>
      </c>
      <c r="B89" s="50">
        <f>B88/$B$88</f>
        <v>1</v>
      </c>
      <c r="C89" s="90">
        <f>C88/$B$88</f>
        <v>0.86354163479725654</v>
      </c>
      <c r="D89" s="90"/>
      <c r="E89" s="90">
        <f>E88/$B$88</f>
        <v>0.1339406068175642</v>
      </c>
      <c r="F89" s="90"/>
      <c r="G89" s="90">
        <f>G88/$B$88</f>
        <v>2.5177583851792393E-3</v>
      </c>
      <c r="H89" s="90"/>
      <c r="I89" s="56"/>
    </row>
    <row r="90" spans="1:14" ht="39" customHeight="1" x14ac:dyDescent="0.2">
      <c r="A90" s="88" t="s">
        <v>71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430645</v>
      </c>
      <c r="C27" s="9">
        <v>387669</v>
      </c>
      <c r="D27" s="9">
        <v>169302</v>
      </c>
      <c r="E27" s="9">
        <v>17903</v>
      </c>
      <c r="F27" s="9">
        <v>13653</v>
      </c>
      <c r="G27" s="9">
        <v>30741</v>
      </c>
      <c r="H27" s="9">
        <v>140101</v>
      </c>
      <c r="I27" s="9">
        <v>148328</v>
      </c>
      <c r="J27" s="9">
        <v>191400</v>
      </c>
      <c r="K27" s="9">
        <v>373290</v>
      </c>
      <c r="L27" s="9"/>
      <c r="M27" s="9"/>
      <c r="N27" s="67">
        <f>SUM(B27:M27)</f>
        <v>1903032</v>
      </c>
      <c r="O27" s="66">
        <f t="shared" si="2"/>
        <v>-0.570231136332225</v>
      </c>
      <c r="P27" s="8">
        <f>N27/10</f>
        <v>190303.2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22429962</v>
      </c>
    </row>
    <row r="29" spans="1:17" ht="42.75" customHeight="1" x14ac:dyDescent="0.2">
      <c r="A29" s="88" t="s">
        <v>71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2020-11-10T04:45:22Z</dcterms:modified>
</cp:coreProperties>
</file>